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0680" windowHeight="6210" tabRatio="451" activeTab="0"/>
  </bookViews>
  <sheets>
    <sheet name="With My Meter Corrections" sheetId="1" r:id="rId1"/>
    <sheet name="Response with HTF's corrections" sheetId="2" r:id="rId2"/>
  </sheets>
  <definedNames>
    <definedName name="_xlnm.Print_Area" localSheetId="1">'Response with HTF''s corrections'!$G$1:$Y$43</definedName>
    <definedName name="_xlnm.Print_Area" localSheetId="0">'With My Meter Corrections'!$A$1:$Y$43</definedName>
  </definedNames>
  <calcPr fullCalcOnLoad="1"/>
</workbook>
</file>

<file path=xl/sharedStrings.xml><?xml version="1.0" encoding="utf-8"?>
<sst xmlns="http://schemas.openxmlformats.org/spreadsheetml/2006/main" count="47" uniqueCount="24">
  <si>
    <t xml:space="preserve">Speaker:  </t>
  </si>
  <si>
    <t>Reference Level is…..</t>
  </si>
  <si>
    <t>dB</t>
  </si>
  <si>
    <t>Reference Level is………</t>
  </si>
  <si>
    <t xml:space="preserve">at </t>
  </si>
  <si>
    <t>Hz.</t>
  </si>
  <si>
    <t>C-Weighting</t>
  </si>
  <si>
    <t>INITIAL FREQUENCY -</t>
  </si>
  <si>
    <t>Sound Pressure Level</t>
  </si>
  <si>
    <t>Corrected Readings</t>
  </si>
  <si>
    <t>OCTAVE INTERVAL -</t>
  </si>
  <si>
    <t>FREQUENCY</t>
  </si>
  <si>
    <t>Left</t>
  </si>
  <si>
    <t>Right</t>
  </si>
  <si>
    <t>Both</t>
  </si>
  <si>
    <t>C-Weighting Corrections:</t>
  </si>
  <si>
    <t>On Axis Corrections:</t>
  </si>
  <si>
    <t>HTF's measured corrections:</t>
  </si>
  <si>
    <t>HTF's:</t>
  </si>
  <si>
    <t>Uncorrected (Original) Readings</t>
  </si>
  <si>
    <t>HTF's Corrected Readings</t>
  </si>
  <si>
    <t>RS Corrected</t>
  </si>
  <si>
    <t>Enter Speaker Name Here</t>
  </si>
  <si>
    <t>Actual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</si>
</sst>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u val="single"/>
      <sz val="10"/>
      <color indexed="18"/>
      <name val="Arial"/>
      <family val="2"/>
    </font>
    <font>
      <u val="single"/>
      <sz val="12"/>
      <color indexed="18"/>
      <name val="Arial"/>
      <family val="2"/>
    </font>
    <font>
      <b/>
      <u val="single"/>
      <sz val="14"/>
      <name val="Arial"/>
      <family val="0"/>
    </font>
    <font>
      <sz val="10"/>
      <color indexed="55"/>
      <name val="Arial"/>
      <family val="2"/>
    </font>
    <font>
      <sz val="12"/>
      <color indexed="55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55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165" fontId="10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centerContinuous"/>
    </xf>
    <xf numFmtId="165" fontId="4" fillId="0" borderId="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7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2" fontId="9" fillId="0" borderId="0" xfId="0" applyNumberFormat="1" applyFont="1" applyBorder="1" applyAlignment="1">
      <alignment horizontal="left"/>
    </xf>
    <xf numFmtId="12" fontId="9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2"/>
          <c:w val="0.965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'With My Meter Corrections'!$J$6</c:f>
              <c:strCache>
                <c:ptCount val="1"/>
                <c:pt idx="0">
                  <c:v>Left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'With My Meter Corrections'!$J$7:$J$40</c:f>
              <c:numCache>
                <c:ptCount val="34"/>
                <c:pt idx="0">
                  <c:v>14.3</c:v>
                </c:pt>
                <c:pt idx="1">
                  <c:v>11.2</c:v>
                </c:pt>
                <c:pt idx="2">
                  <c:v>8.5</c:v>
                </c:pt>
                <c:pt idx="3">
                  <c:v>6.2</c:v>
                </c:pt>
                <c:pt idx="4">
                  <c:v>4.4</c:v>
                </c:pt>
                <c:pt idx="5">
                  <c:v>3</c:v>
                </c:pt>
                <c:pt idx="6">
                  <c:v>2</c:v>
                </c:pt>
                <c:pt idx="7">
                  <c:v>1.3</c:v>
                </c:pt>
                <c:pt idx="8">
                  <c:v>0.8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</c:v>
                </c:pt>
                <c:pt idx="24">
                  <c:v>-2</c:v>
                </c:pt>
                <c:pt idx="25">
                  <c:v>-0.5</c:v>
                </c:pt>
                <c:pt idx="26">
                  <c:v>1</c:v>
                </c:pt>
                <c:pt idx="27">
                  <c:v>-1</c:v>
                </c:pt>
                <c:pt idx="28">
                  <c:v>-1.5</c:v>
                </c:pt>
                <c:pt idx="29">
                  <c:v>-1</c:v>
                </c:pt>
                <c:pt idx="30">
                  <c:v>-0.5</c:v>
                </c:pt>
                <c:pt idx="31">
                  <c:v>2.5</c:v>
                </c:pt>
                <c:pt idx="32">
                  <c:v>6.5</c:v>
                </c:pt>
                <c:pt idx="3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'With My Meter Corrections'!$K$6</c:f>
              <c:strCache>
                <c:ptCount val="1"/>
                <c:pt idx="0">
                  <c:v>Right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'With My Meter Corrections'!$K$7:$K$40</c:f>
              <c:numCache>
                <c:ptCount val="34"/>
                <c:pt idx="0">
                  <c:v>14.3</c:v>
                </c:pt>
                <c:pt idx="1">
                  <c:v>11.2</c:v>
                </c:pt>
                <c:pt idx="2">
                  <c:v>8.5</c:v>
                </c:pt>
                <c:pt idx="3">
                  <c:v>6.2</c:v>
                </c:pt>
                <c:pt idx="4">
                  <c:v>4.4</c:v>
                </c:pt>
                <c:pt idx="5">
                  <c:v>3</c:v>
                </c:pt>
                <c:pt idx="6">
                  <c:v>2</c:v>
                </c:pt>
                <c:pt idx="7">
                  <c:v>1.3</c:v>
                </c:pt>
                <c:pt idx="8">
                  <c:v>0.8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</c:v>
                </c:pt>
                <c:pt idx="24">
                  <c:v>-2</c:v>
                </c:pt>
                <c:pt idx="25">
                  <c:v>-0.5</c:v>
                </c:pt>
                <c:pt idx="26">
                  <c:v>1</c:v>
                </c:pt>
                <c:pt idx="27">
                  <c:v>-1</c:v>
                </c:pt>
                <c:pt idx="28">
                  <c:v>-1.5</c:v>
                </c:pt>
                <c:pt idx="29">
                  <c:v>-1</c:v>
                </c:pt>
                <c:pt idx="30">
                  <c:v>-0.5</c:v>
                </c:pt>
                <c:pt idx="31">
                  <c:v>2.5</c:v>
                </c:pt>
                <c:pt idx="32">
                  <c:v>6.5</c:v>
                </c:pt>
                <c:pt idx="33">
                  <c:v>8</c:v>
                </c:pt>
              </c:numCache>
            </c:numRef>
          </c:val>
          <c:smooth val="1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0"/>
        <c:lblOffset val="100"/>
        <c:noMultiLvlLbl val="0"/>
      </c:catAx>
      <c:valAx>
        <c:axId val="6670524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5093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2"/>
          <c:w val="0.964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'With My Meter Corrections'!$J$6</c:f>
              <c:strCache>
                <c:ptCount val="1"/>
                <c:pt idx="0">
                  <c:v>Left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'With My Meter Corrections'!$J$7:$J$40</c:f>
              <c:numCache>
                <c:ptCount val="34"/>
                <c:pt idx="0">
                  <c:v>14.3</c:v>
                </c:pt>
                <c:pt idx="1">
                  <c:v>11.2</c:v>
                </c:pt>
                <c:pt idx="2">
                  <c:v>8.5</c:v>
                </c:pt>
                <c:pt idx="3">
                  <c:v>6.2</c:v>
                </c:pt>
                <c:pt idx="4">
                  <c:v>4.4</c:v>
                </c:pt>
                <c:pt idx="5">
                  <c:v>3</c:v>
                </c:pt>
                <c:pt idx="6">
                  <c:v>2</c:v>
                </c:pt>
                <c:pt idx="7">
                  <c:v>1.3</c:v>
                </c:pt>
                <c:pt idx="8">
                  <c:v>0.8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</c:v>
                </c:pt>
                <c:pt idx="24">
                  <c:v>-2</c:v>
                </c:pt>
                <c:pt idx="25">
                  <c:v>-0.5</c:v>
                </c:pt>
                <c:pt idx="26">
                  <c:v>1</c:v>
                </c:pt>
                <c:pt idx="27">
                  <c:v>-1</c:v>
                </c:pt>
                <c:pt idx="28">
                  <c:v>-1.5</c:v>
                </c:pt>
                <c:pt idx="29">
                  <c:v>-1</c:v>
                </c:pt>
                <c:pt idx="30">
                  <c:v>-0.5</c:v>
                </c:pt>
                <c:pt idx="31">
                  <c:v>2.5</c:v>
                </c:pt>
                <c:pt idx="32">
                  <c:v>6.5</c:v>
                </c:pt>
                <c:pt idx="3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'With My Meter Corrections'!$K$6</c:f>
              <c:strCache>
                <c:ptCount val="1"/>
                <c:pt idx="0">
                  <c:v>Right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'With My Meter Corrections'!$K$7:$K$40</c:f>
              <c:numCache>
                <c:ptCount val="34"/>
                <c:pt idx="0">
                  <c:v>14.3</c:v>
                </c:pt>
                <c:pt idx="1">
                  <c:v>11.2</c:v>
                </c:pt>
                <c:pt idx="2">
                  <c:v>8.5</c:v>
                </c:pt>
                <c:pt idx="3">
                  <c:v>6.2</c:v>
                </c:pt>
                <c:pt idx="4">
                  <c:v>4.4</c:v>
                </c:pt>
                <c:pt idx="5">
                  <c:v>3</c:v>
                </c:pt>
                <c:pt idx="6">
                  <c:v>2</c:v>
                </c:pt>
                <c:pt idx="7">
                  <c:v>1.3</c:v>
                </c:pt>
                <c:pt idx="8">
                  <c:v>0.8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</c:v>
                </c:pt>
                <c:pt idx="24">
                  <c:v>-2</c:v>
                </c:pt>
                <c:pt idx="25">
                  <c:v>-0.5</c:v>
                </c:pt>
                <c:pt idx="26">
                  <c:v>1</c:v>
                </c:pt>
                <c:pt idx="27">
                  <c:v>-1</c:v>
                </c:pt>
                <c:pt idx="28">
                  <c:v>-1.5</c:v>
                </c:pt>
                <c:pt idx="29">
                  <c:v>-1</c:v>
                </c:pt>
                <c:pt idx="30">
                  <c:v>-0.5</c:v>
                </c:pt>
                <c:pt idx="31">
                  <c:v>2.5</c:v>
                </c:pt>
                <c:pt idx="32">
                  <c:v>6.5</c:v>
                </c:pt>
                <c:pt idx="33">
                  <c:v>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'With My Meter Corrections'!$L$6</c:f>
              <c:strCache>
                <c:ptCount val="1"/>
                <c:pt idx="0">
                  <c:v>Both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'With My Meter Corrections'!$L$7:$L$40</c:f>
              <c:numCache>
                <c:ptCount val="34"/>
                <c:pt idx="0">
                  <c:v>14.3</c:v>
                </c:pt>
                <c:pt idx="1">
                  <c:v>11.2</c:v>
                </c:pt>
                <c:pt idx="2">
                  <c:v>8.5</c:v>
                </c:pt>
                <c:pt idx="3">
                  <c:v>6.2</c:v>
                </c:pt>
                <c:pt idx="4">
                  <c:v>4.4</c:v>
                </c:pt>
                <c:pt idx="5">
                  <c:v>3</c:v>
                </c:pt>
                <c:pt idx="6">
                  <c:v>2</c:v>
                </c:pt>
                <c:pt idx="7">
                  <c:v>1.3</c:v>
                </c:pt>
                <c:pt idx="8">
                  <c:v>0.8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</c:v>
                </c:pt>
                <c:pt idx="24">
                  <c:v>-2</c:v>
                </c:pt>
                <c:pt idx="25">
                  <c:v>-0.5</c:v>
                </c:pt>
                <c:pt idx="26">
                  <c:v>1</c:v>
                </c:pt>
                <c:pt idx="27">
                  <c:v>-1</c:v>
                </c:pt>
                <c:pt idx="28">
                  <c:v>-1.5</c:v>
                </c:pt>
                <c:pt idx="29">
                  <c:v>-1</c:v>
                </c:pt>
                <c:pt idx="30">
                  <c:v>-0.5</c:v>
                </c:pt>
                <c:pt idx="31">
                  <c:v>2.5</c:v>
                </c:pt>
                <c:pt idx="32">
                  <c:v>6.5</c:v>
                </c:pt>
                <c:pt idx="33">
                  <c:v>8</c:v>
                </c:pt>
              </c:numCache>
            </c:numRef>
          </c:val>
          <c:smooth val="1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0"/>
        <c:lblOffset val="100"/>
        <c:noMultiLvlLbl val="0"/>
      </c:catAx>
      <c:valAx>
        <c:axId val="3441541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7625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4"/>
          <c:w val="0.980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'With My Meter Corrections'!$J$6</c:f>
              <c:strCache>
                <c:ptCount val="1"/>
                <c:pt idx="0">
                  <c:v>Left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'Response with HTF''s corrections'!$J$7:$J$40</c:f>
              <c:numCache>
                <c:ptCount val="34"/>
                <c:pt idx="0">
                  <c:v>20</c:v>
                </c:pt>
                <c:pt idx="1">
                  <c:v>16.5</c:v>
                </c:pt>
                <c:pt idx="2">
                  <c:v>11.5</c:v>
                </c:pt>
                <c:pt idx="3">
                  <c:v>7.5</c:v>
                </c:pt>
                <c:pt idx="4">
                  <c:v>5</c:v>
                </c:pt>
                <c:pt idx="5">
                  <c:v>53</c:v>
                </c:pt>
                <c:pt idx="6">
                  <c:v>2.5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0.5</c:v>
                </c:pt>
                <c:pt idx="12">
                  <c:v>-0.5</c:v>
                </c:pt>
                <c:pt idx="13">
                  <c:v>-0.5</c:v>
                </c:pt>
                <c:pt idx="14">
                  <c:v>0.5</c:v>
                </c:pt>
                <c:pt idx="15">
                  <c:v>-0.5</c:v>
                </c:pt>
                <c:pt idx="16">
                  <c:v>0</c:v>
                </c:pt>
                <c:pt idx="17">
                  <c:v>-0.5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0.5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'With My Meter Corrections'!$K$6</c:f>
              <c:strCache>
                <c:ptCount val="1"/>
                <c:pt idx="0">
                  <c:v>Right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'With My Meter Corrections'!$C$7:$C$40</c:f>
              <c:numCache>
                <c:ptCount val="34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  <c:pt idx="21">
                  <c:v>1280</c:v>
                </c:pt>
                <c:pt idx="22">
                  <c:v>1612.6989438654377</c:v>
                </c:pt>
                <c:pt idx="23">
                  <c:v>2031.8733465192954</c:v>
                </c:pt>
                <c:pt idx="24">
                  <c:v>2560</c:v>
                </c:pt>
                <c:pt idx="25">
                  <c:v>3225.3978877308755</c:v>
                </c:pt>
                <c:pt idx="26">
                  <c:v>4063.746693038591</c:v>
                </c:pt>
                <c:pt idx="27">
                  <c:v>5120</c:v>
                </c:pt>
                <c:pt idx="28">
                  <c:v>6450.795775461751</c:v>
                </c:pt>
                <c:pt idx="29">
                  <c:v>8127.493386077182</c:v>
                </c:pt>
                <c:pt idx="30">
                  <c:v>10240</c:v>
                </c:pt>
                <c:pt idx="31">
                  <c:v>12901.591550923502</c:v>
                </c:pt>
                <c:pt idx="32">
                  <c:v>16254.986772154363</c:v>
                </c:pt>
                <c:pt idx="33">
                  <c:v>20480</c:v>
                </c:pt>
              </c:numCache>
            </c:numRef>
          </c:cat>
          <c:val>
            <c:numRef>
              <c:f>'Response with HTF''s corrections'!$K$7:$K$40</c:f>
              <c:numCache>
                <c:ptCount val="34"/>
                <c:pt idx="0">
                  <c:v>20</c:v>
                </c:pt>
                <c:pt idx="1">
                  <c:v>16.5</c:v>
                </c:pt>
                <c:pt idx="2">
                  <c:v>11.5</c:v>
                </c:pt>
                <c:pt idx="3">
                  <c:v>7.5</c:v>
                </c:pt>
                <c:pt idx="4">
                  <c:v>5</c:v>
                </c:pt>
                <c:pt idx="5">
                  <c:v>3</c:v>
                </c:pt>
                <c:pt idx="6">
                  <c:v>62.5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0.5</c:v>
                </c:pt>
                <c:pt idx="12">
                  <c:v>-0.5</c:v>
                </c:pt>
                <c:pt idx="13">
                  <c:v>-0.5</c:v>
                </c:pt>
                <c:pt idx="14">
                  <c:v>0.5</c:v>
                </c:pt>
                <c:pt idx="15">
                  <c:v>-0.5</c:v>
                </c:pt>
                <c:pt idx="16">
                  <c:v>0</c:v>
                </c:pt>
                <c:pt idx="17">
                  <c:v>-0.5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0.5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'Response with HTF''s corrections'!$L$6</c:f>
              <c:strCache>
                <c:ptCount val="1"/>
                <c:pt idx="0">
                  <c:v>Both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'Response with HTF''s corrections'!$L$7:$L$40</c:f>
              <c:numCache>
                <c:ptCount val="34"/>
                <c:pt idx="0">
                  <c:v>20</c:v>
                </c:pt>
                <c:pt idx="1">
                  <c:v>16.5</c:v>
                </c:pt>
                <c:pt idx="2">
                  <c:v>11.5</c:v>
                </c:pt>
                <c:pt idx="3">
                  <c:v>7.5</c:v>
                </c:pt>
                <c:pt idx="4">
                  <c:v>5</c:v>
                </c:pt>
                <c:pt idx="5">
                  <c:v>3</c:v>
                </c:pt>
                <c:pt idx="6">
                  <c:v>2.5</c:v>
                </c:pt>
                <c:pt idx="7">
                  <c:v>71.5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0.5</c:v>
                </c:pt>
                <c:pt idx="12">
                  <c:v>-0.5</c:v>
                </c:pt>
                <c:pt idx="13">
                  <c:v>-0.5</c:v>
                </c:pt>
                <c:pt idx="14">
                  <c:v>0.5</c:v>
                </c:pt>
                <c:pt idx="15">
                  <c:v>-0.5</c:v>
                </c:pt>
                <c:pt idx="16">
                  <c:v>0</c:v>
                </c:pt>
                <c:pt idx="17">
                  <c:v>-0.5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0.5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  <c:smooth val="1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0"/>
        <c:lblOffset val="100"/>
        <c:noMultiLvlLbl val="0"/>
      </c:catAx>
      <c:valAx>
        <c:axId val="3618487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5</xdr:row>
      <xdr:rowOff>9525</xdr:rowOff>
    </xdr:from>
    <xdr:to>
      <xdr:col>24</xdr:col>
      <xdr:colOff>600075</xdr:colOff>
      <xdr:row>21</xdr:row>
      <xdr:rowOff>180975</xdr:rowOff>
    </xdr:to>
    <xdr:graphicFrame>
      <xdr:nvGraphicFramePr>
        <xdr:cNvPr id="1" name="Chart 6"/>
        <xdr:cNvGraphicFramePr/>
      </xdr:nvGraphicFramePr>
      <xdr:xfrm>
        <a:off x="12934950" y="1000125"/>
        <a:ext cx="6667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22</xdr:row>
      <xdr:rowOff>19050</xdr:rowOff>
    </xdr:from>
    <xdr:to>
      <xdr:col>24</xdr:col>
      <xdr:colOff>590550</xdr:colOff>
      <xdr:row>39</xdr:row>
      <xdr:rowOff>28575</xdr:rowOff>
    </xdr:to>
    <xdr:graphicFrame>
      <xdr:nvGraphicFramePr>
        <xdr:cNvPr id="2" name="Chart 11"/>
        <xdr:cNvGraphicFramePr/>
      </xdr:nvGraphicFramePr>
      <xdr:xfrm>
        <a:off x="12915900" y="4305300"/>
        <a:ext cx="66770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180975</xdr:colOff>
      <xdr:row>14</xdr:row>
      <xdr:rowOff>142875</xdr:rowOff>
    </xdr:from>
    <xdr:to>
      <xdr:col>0</xdr:col>
      <xdr:colOff>1838325</xdr:colOff>
      <xdr:row>16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86075"/>
          <a:ext cx="16573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180975</xdr:colOff>
      <xdr:row>11</xdr:row>
      <xdr:rowOff>104775</xdr:rowOff>
    </xdr:from>
    <xdr:to>
      <xdr:col>0</xdr:col>
      <xdr:colOff>1838325</xdr:colOff>
      <xdr:row>13</xdr:row>
      <xdr:rowOff>66675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276475"/>
          <a:ext cx="16573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9525</xdr:rowOff>
    </xdr:from>
    <xdr:to>
      <xdr:col>24</xdr:col>
      <xdr:colOff>600075</xdr:colOff>
      <xdr:row>22</xdr:row>
      <xdr:rowOff>9525</xdr:rowOff>
    </xdr:to>
    <xdr:graphicFrame>
      <xdr:nvGraphicFramePr>
        <xdr:cNvPr id="1" name="Chart 9"/>
        <xdr:cNvGraphicFramePr/>
      </xdr:nvGraphicFramePr>
      <xdr:xfrm>
        <a:off x="12896850" y="1000125"/>
        <a:ext cx="6677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27.7109375" style="0" bestFit="1" customWidth="1"/>
    <col min="2" max="2" width="11.7109375" style="0" customWidth="1"/>
    <col min="3" max="3" width="17.00390625" style="7" customWidth="1"/>
    <col min="4" max="4" width="14.7109375" style="7" customWidth="1"/>
    <col min="5" max="6" width="14.7109375" style="0" customWidth="1"/>
    <col min="8" max="8" width="9.57421875" style="0" customWidth="1"/>
    <col min="9" max="9" width="17.421875" style="0" customWidth="1"/>
    <col min="10" max="11" width="14.7109375" style="0" customWidth="1"/>
  </cols>
  <sheetData>
    <row r="1" spans="2:16" ht="18">
      <c r="B1" s="4" t="s">
        <v>0</v>
      </c>
      <c r="C1" s="12" t="s">
        <v>22</v>
      </c>
      <c r="H1" s="15" t="str">
        <f>B1</f>
        <v>Speaker:  </v>
      </c>
      <c r="I1" s="16" t="str">
        <f>C1</f>
        <v>Enter Speaker Name Here</v>
      </c>
      <c r="O1" s="4" t="str">
        <f>B1</f>
        <v>Speaker:  </v>
      </c>
      <c r="P1" s="12" t="str">
        <f>C1</f>
        <v>Enter Speaker Name Here</v>
      </c>
    </row>
    <row r="2" ht="15">
      <c r="R2" s="7"/>
    </row>
    <row r="3" spans="1:19" ht="15">
      <c r="A3" s="2" t="s">
        <v>1</v>
      </c>
      <c r="B3" s="8">
        <v>70</v>
      </c>
      <c r="C3" s="5" t="s">
        <v>2</v>
      </c>
      <c r="M3" s="17" t="s">
        <v>23</v>
      </c>
      <c r="Q3" s="3" t="s">
        <v>3</v>
      </c>
      <c r="R3" s="8">
        <f>B3</f>
        <v>70</v>
      </c>
      <c r="S3" s="5" t="s">
        <v>2</v>
      </c>
    </row>
    <row r="4" spans="1:19" ht="15">
      <c r="A4" s="3" t="s">
        <v>4</v>
      </c>
      <c r="B4" s="8">
        <v>1000</v>
      </c>
      <c r="C4" s="5" t="s">
        <v>5</v>
      </c>
      <c r="D4" s="34" t="s">
        <v>8</v>
      </c>
      <c r="E4" s="35"/>
      <c r="F4" s="36"/>
      <c r="H4" s="17" t="s">
        <v>21</v>
      </c>
      <c r="J4" s="34" t="s">
        <v>8</v>
      </c>
      <c r="K4" s="35"/>
      <c r="L4" s="36"/>
      <c r="M4" s="17" t="s">
        <v>6</v>
      </c>
      <c r="N4" s="17"/>
      <c r="Q4" s="3" t="s">
        <v>4</v>
      </c>
      <c r="R4" s="8">
        <f>B4</f>
        <v>1000</v>
      </c>
      <c r="S4" s="5" t="s">
        <v>5</v>
      </c>
    </row>
    <row r="5" spans="1:14" ht="15">
      <c r="A5" s="1" t="s">
        <v>7</v>
      </c>
      <c r="B5" s="9">
        <v>10</v>
      </c>
      <c r="C5" s="5"/>
      <c r="D5" s="37" t="s">
        <v>19</v>
      </c>
      <c r="E5" s="38"/>
      <c r="F5" s="39"/>
      <c r="J5" s="10" t="s">
        <v>9</v>
      </c>
      <c r="K5" s="13"/>
      <c r="L5" s="11"/>
      <c r="M5" s="17"/>
      <c r="N5" s="17"/>
    </row>
    <row r="6" spans="1:14" ht="16.5" thickBot="1">
      <c r="A6" s="1" t="s">
        <v>10</v>
      </c>
      <c r="B6" s="24">
        <v>0.3333333333333333</v>
      </c>
      <c r="C6" s="19" t="s">
        <v>11</v>
      </c>
      <c r="D6" s="19" t="s">
        <v>12</v>
      </c>
      <c r="E6" s="19" t="s">
        <v>13</v>
      </c>
      <c r="F6" s="19" t="s">
        <v>14</v>
      </c>
      <c r="I6" s="19" t="s">
        <v>11</v>
      </c>
      <c r="J6" s="19" t="str">
        <f>D6</f>
        <v>Left</v>
      </c>
      <c r="K6" s="19" t="str">
        <f>E6</f>
        <v>Right</v>
      </c>
      <c r="L6" s="19" t="str">
        <f>F6</f>
        <v>Both</v>
      </c>
      <c r="M6" s="17"/>
      <c r="N6" s="17"/>
    </row>
    <row r="7" spans="1:14" ht="15.75">
      <c r="A7" s="27" t="s">
        <v>15</v>
      </c>
      <c r="B7" s="26">
        <v>14.3</v>
      </c>
      <c r="C7" s="6">
        <f>B5</f>
        <v>10</v>
      </c>
      <c r="D7" s="6"/>
      <c r="E7" s="6"/>
      <c r="F7" s="6"/>
      <c r="H7" s="18">
        <v>14.3</v>
      </c>
      <c r="I7" s="6">
        <f aca="true" t="shared" si="0" ref="I7:I40">C7</f>
        <v>10</v>
      </c>
      <c r="J7" s="6">
        <f>D7+B7</f>
        <v>14.3</v>
      </c>
      <c r="K7" s="6">
        <f>E7+B7</f>
        <v>14.3</v>
      </c>
      <c r="L7" s="6">
        <f>F7+B7</f>
        <v>14.3</v>
      </c>
      <c r="M7" s="17">
        <v>14.3</v>
      </c>
      <c r="N7" s="17"/>
    </row>
    <row r="8" spans="2:14" ht="15">
      <c r="B8" s="26">
        <v>11.2</v>
      </c>
      <c r="C8" s="6">
        <f>C7*2^B6</f>
        <v>12.599210498948732</v>
      </c>
      <c r="D8" s="6"/>
      <c r="E8" s="6"/>
      <c r="F8" s="6"/>
      <c r="H8" s="18">
        <v>11.2</v>
      </c>
      <c r="I8" s="6">
        <f t="shared" si="0"/>
        <v>12.599210498948732</v>
      </c>
      <c r="J8" s="6">
        <f aca="true" t="shared" si="1" ref="J8:J16">D8+B8</f>
        <v>11.2</v>
      </c>
      <c r="K8" s="6">
        <f aca="true" t="shared" si="2" ref="K8:K16">E8+B8</f>
        <v>11.2</v>
      </c>
      <c r="L8" s="6">
        <f aca="true" t="shared" si="3" ref="L8:L16">F8+B8</f>
        <v>11.2</v>
      </c>
      <c r="M8" s="17">
        <v>11.2</v>
      </c>
      <c r="N8" s="17"/>
    </row>
    <row r="9" spans="2:14" ht="15">
      <c r="B9" s="26">
        <v>8.5</v>
      </c>
      <c r="C9" s="6">
        <f>C8*2^B6</f>
        <v>15.874010519681995</v>
      </c>
      <c r="D9" s="6"/>
      <c r="E9" s="6"/>
      <c r="F9" s="6"/>
      <c r="H9" s="18">
        <v>8.5</v>
      </c>
      <c r="I9" s="6">
        <f t="shared" si="0"/>
        <v>15.874010519681995</v>
      </c>
      <c r="J9" s="6">
        <f t="shared" si="1"/>
        <v>8.5</v>
      </c>
      <c r="K9" s="6">
        <f t="shared" si="2"/>
        <v>8.5</v>
      </c>
      <c r="L9" s="6">
        <f t="shared" si="3"/>
        <v>8.5</v>
      </c>
      <c r="M9" s="17">
        <v>8.5</v>
      </c>
      <c r="N9" s="17"/>
    </row>
    <row r="10" spans="2:14" ht="15.75" thickBot="1">
      <c r="B10" s="26">
        <v>6.2</v>
      </c>
      <c r="C10" s="14">
        <f>C9*2^B6</f>
        <v>20</v>
      </c>
      <c r="D10" s="14"/>
      <c r="E10" s="14"/>
      <c r="F10" s="14"/>
      <c r="H10" s="18">
        <v>6.2</v>
      </c>
      <c r="I10" s="14">
        <f t="shared" si="0"/>
        <v>20</v>
      </c>
      <c r="J10" s="14">
        <f t="shared" si="1"/>
        <v>6.2</v>
      </c>
      <c r="K10" s="14">
        <f t="shared" si="2"/>
        <v>6.2</v>
      </c>
      <c r="L10" s="14">
        <f t="shared" si="3"/>
        <v>6.2</v>
      </c>
      <c r="M10" s="17">
        <v>6.2</v>
      </c>
      <c r="N10" s="17"/>
    </row>
    <row r="11" spans="2:14" ht="15">
      <c r="B11" s="26">
        <v>4.4</v>
      </c>
      <c r="C11" s="6">
        <f>C10*2^B6</f>
        <v>25.198420997897465</v>
      </c>
      <c r="D11" s="6"/>
      <c r="E11" s="6"/>
      <c r="F11" s="6"/>
      <c r="H11" s="18">
        <v>4.4</v>
      </c>
      <c r="I11" s="6">
        <f t="shared" si="0"/>
        <v>25.198420997897465</v>
      </c>
      <c r="J11" s="6">
        <f t="shared" si="1"/>
        <v>4.4</v>
      </c>
      <c r="K11" s="6">
        <f t="shared" si="2"/>
        <v>4.4</v>
      </c>
      <c r="L11" s="6">
        <f t="shared" si="3"/>
        <v>4.4</v>
      </c>
      <c r="M11" s="17">
        <v>4.4</v>
      </c>
      <c r="N11" s="17"/>
    </row>
    <row r="12" spans="2:14" ht="15">
      <c r="B12" s="26">
        <v>3</v>
      </c>
      <c r="C12" s="6">
        <f>C11*2^B6</f>
        <v>31.74802103936399</v>
      </c>
      <c r="D12" s="6"/>
      <c r="E12" s="6"/>
      <c r="F12" s="6"/>
      <c r="H12" s="18">
        <v>3</v>
      </c>
      <c r="I12" s="6">
        <f t="shared" si="0"/>
        <v>31.74802103936399</v>
      </c>
      <c r="J12" s="6">
        <f t="shared" si="1"/>
        <v>3</v>
      </c>
      <c r="K12" s="6">
        <f t="shared" si="2"/>
        <v>3</v>
      </c>
      <c r="L12" s="6">
        <f t="shared" si="3"/>
        <v>3</v>
      </c>
      <c r="M12" s="17">
        <v>3</v>
      </c>
      <c r="N12" s="17"/>
    </row>
    <row r="13" spans="2:14" ht="15">
      <c r="B13" s="26">
        <v>2</v>
      </c>
      <c r="C13" s="6">
        <f>C12*2^B6</f>
        <v>40</v>
      </c>
      <c r="D13" s="6"/>
      <c r="E13" s="6"/>
      <c r="F13" s="6"/>
      <c r="H13" s="18">
        <v>2</v>
      </c>
      <c r="I13" s="6">
        <f t="shared" si="0"/>
        <v>40</v>
      </c>
      <c r="J13" s="6">
        <f t="shared" si="1"/>
        <v>2</v>
      </c>
      <c r="K13" s="6">
        <f t="shared" si="2"/>
        <v>2</v>
      </c>
      <c r="L13" s="6">
        <f t="shared" si="3"/>
        <v>2</v>
      </c>
      <c r="M13" s="17">
        <v>2</v>
      </c>
      <c r="N13" s="17"/>
    </row>
    <row r="14" spans="2:14" ht="15">
      <c r="B14" s="26">
        <v>1.3</v>
      </c>
      <c r="C14" s="6">
        <f>C13*2^B6</f>
        <v>50.39684199579493</v>
      </c>
      <c r="D14" s="6"/>
      <c r="E14" s="6"/>
      <c r="F14" s="6"/>
      <c r="H14" s="18">
        <v>1.3</v>
      </c>
      <c r="I14" s="6">
        <f t="shared" si="0"/>
        <v>50.39684199579493</v>
      </c>
      <c r="J14" s="6">
        <f t="shared" si="1"/>
        <v>1.3</v>
      </c>
      <c r="K14" s="6">
        <f t="shared" si="2"/>
        <v>1.3</v>
      </c>
      <c r="L14" s="6">
        <f t="shared" si="3"/>
        <v>1.3</v>
      </c>
      <c r="M14" s="17">
        <v>1.3</v>
      </c>
      <c r="N14" s="17"/>
    </row>
    <row r="15" spans="2:14" ht="15.75" thickBot="1">
      <c r="B15" s="26">
        <v>0.8</v>
      </c>
      <c r="C15" s="14">
        <f>C14*2^B6</f>
        <v>63.49604207872798</v>
      </c>
      <c r="D15" s="14"/>
      <c r="E15" s="14"/>
      <c r="F15" s="14"/>
      <c r="H15" s="18">
        <v>0.8</v>
      </c>
      <c r="I15" s="14">
        <f t="shared" si="0"/>
        <v>63.49604207872798</v>
      </c>
      <c r="J15" s="14">
        <f t="shared" si="1"/>
        <v>0.8</v>
      </c>
      <c r="K15" s="14">
        <f t="shared" si="2"/>
        <v>0.8</v>
      </c>
      <c r="L15" s="14">
        <f t="shared" si="3"/>
        <v>0.8</v>
      </c>
      <c r="M15" s="17">
        <v>0.8</v>
      </c>
      <c r="N15" s="17"/>
    </row>
    <row r="16" spans="2:14" ht="15">
      <c r="B16" s="26">
        <v>0.5</v>
      </c>
      <c r="C16" s="6">
        <f>C15*2^B6</f>
        <v>80</v>
      </c>
      <c r="D16" s="6"/>
      <c r="E16" s="6"/>
      <c r="F16" s="6"/>
      <c r="H16" s="18">
        <v>0.5</v>
      </c>
      <c r="I16" s="6">
        <f t="shared" si="0"/>
        <v>80</v>
      </c>
      <c r="J16" s="6">
        <f t="shared" si="1"/>
        <v>0.5</v>
      </c>
      <c r="K16" s="6">
        <f t="shared" si="2"/>
        <v>0.5</v>
      </c>
      <c r="L16" s="6">
        <f t="shared" si="3"/>
        <v>0.5</v>
      </c>
      <c r="M16" s="17">
        <v>0.5</v>
      </c>
      <c r="N16" s="17"/>
    </row>
    <row r="17" spans="3:14" ht="15">
      <c r="C17" s="6">
        <f>C16*2^B6</f>
        <v>100.79368399158986</v>
      </c>
      <c r="D17" s="6"/>
      <c r="E17" s="6"/>
      <c r="F17" s="6"/>
      <c r="H17" s="18"/>
      <c r="I17" s="6">
        <f t="shared" si="0"/>
        <v>100.79368399158986</v>
      </c>
      <c r="J17" s="6">
        <f aca="true" t="shared" si="4" ref="J17:J28">D17</f>
        <v>0</v>
      </c>
      <c r="K17" s="6">
        <f aca="true" t="shared" si="5" ref="K17:K28">E17</f>
        <v>0</v>
      </c>
      <c r="L17" s="6">
        <f aca="true" t="shared" si="6" ref="L17:L28">F17</f>
        <v>0</v>
      </c>
      <c r="M17" s="17">
        <v>0.3</v>
      </c>
      <c r="N17" s="17"/>
    </row>
    <row r="18" spans="3:14" ht="15">
      <c r="C18" s="6">
        <f>C17*2^B6</f>
        <v>126.99208415745596</v>
      </c>
      <c r="D18" s="6"/>
      <c r="E18" s="6"/>
      <c r="F18" s="6"/>
      <c r="H18" s="18"/>
      <c r="I18" s="6">
        <f t="shared" si="0"/>
        <v>126.99208415745596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17">
        <v>0.2</v>
      </c>
      <c r="N18" s="17"/>
    </row>
    <row r="19" spans="3:14" ht="15">
      <c r="C19" s="6">
        <f>C18*2^B6</f>
        <v>160</v>
      </c>
      <c r="D19" s="6"/>
      <c r="E19" s="6"/>
      <c r="F19" s="6"/>
      <c r="H19" s="18"/>
      <c r="I19" s="6">
        <f t="shared" si="0"/>
        <v>160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17">
        <v>0.1</v>
      </c>
      <c r="N19" s="17"/>
    </row>
    <row r="20" spans="3:14" ht="15.75" thickBot="1">
      <c r="C20" s="14">
        <f>C19*2^B6</f>
        <v>201.58736798317972</v>
      </c>
      <c r="D20" s="14"/>
      <c r="E20" s="14"/>
      <c r="F20" s="14"/>
      <c r="H20" s="18"/>
      <c r="I20" s="14">
        <f t="shared" si="0"/>
        <v>201.58736798317972</v>
      </c>
      <c r="J20" s="14">
        <f t="shared" si="4"/>
        <v>0</v>
      </c>
      <c r="K20" s="14">
        <f t="shared" si="5"/>
        <v>0</v>
      </c>
      <c r="L20" s="14">
        <f t="shared" si="6"/>
        <v>0</v>
      </c>
      <c r="M20" s="17">
        <v>0</v>
      </c>
      <c r="N20" s="17"/>
    </row>
    <row r="21" spans="3:14" ht="15">
      <c r="C21" s="6">
        <f>C20*2^B6</f>
        <v>253.98416831491193</v>
      </c>
      <c r="D21" s="6"/>
      <c r="E21" s="6"/>
      <c r="F21" s="6"/>
      <c r="H21" s="18"/>
      <c r="I21" s="6">
        <f t="shared" si="0"/>
        <v>253.98416831491193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17">
        <v>0</v>
      </c>
      <c r="N21" s="17"/>
    </row>
    <row r="22" spans="3:14" ht="15">
      <c r="C22" s="6">
        <f>C21*2^B6</f>
        <v>320</v>
      </c>
      <c r="D22" s="6"/>
      <c r="E22" s="6"/>
      <c r="F22" s="6"/>
      <c r="H22" s="18"/>
      <c r="I22" s="6">
        <f t="shared" si="0"/>
        <v>320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17">
        <v>0</v>
      </c>
      <c r="N22" s="17"/>
    </row>
    <row r="23" spans="3:14" ht="15">
      <c r="C23" s="6">
        <f>C22*2^B6</f>
        <v>403.17473596635944</v>
      </c>
      <c r="D23" s="6"/>
      <c r="E23" s="6"/>
      <c r="F23" s="6"/>
      <c r="H23" s="18"/>
      <c r="I23" s="6">
        <f t="shared" si="0"/>
        <v>403.17473596635944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17">
        <v>0</v>
      </c>
      <c r="N23" s="17"/>
    </row>
    <row r="24" spans="3:14" ht="15">
      <c r="C24" s="6">
        <f>C23*2^B6</f>
        <v>507.96833662982385</v>
      </c>
      <c r="D24" s="6"/>
      <c r="E24" s="6"/>
      <c r="F24" s="6"/>
      <c r="H24" s="18"/>
      <c r="I24" s="6">
        <f t="shared" si="0"/>
        <v>507.96833662982385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17">
        <v>0</v>
      </c>
      <c r="N24" s="17"/>
    </row>
    <row r="25" spans="3:14" ht="15.75" thickBot="1">
      <c r="C25" s="14">
        <f>C24*2^B6</f>
        <v>640</v>
      </c>
      <c r="D25" s="14"/>
      <c r="E25" s="14"/>
      <c r="F25" s="14"/>
      <c r="H25" s="18"/>
      <c r="I25" s="14">
        <f t="shared" si="0"/>
        <v>640</v>
      </c>
      <c r="J25" s="14">
        <f t="shared" si="4"/>
        <v>0</v>
      </c>
      <c r="K25" s="14">
        <f t="shared" si="5"/>
        <v>0</v>
      </c>
      <c r="L25" s="14">
        <f t="shared" si="6"/>
        <v>0</v>
      </c>
      <c r="M25" s="17">
        <v>0</v>
      </c>
      <c r="N25" s="17"/>
    </row>
    <row r="26" spans="3:14" ht="15">
      <c r="C26" s="6">
        <f>C25*2^B6</f>
        <v>806.3494719327189</v>
      </c>
      <c r="D26" s="6"/>
      <c r="E26" s="6"/>
      <c r="F26" s="6"/>
      <c r="H26" s="18"/>
      <c r="I26" s="6">
        <f t="shared" si="0"/>
        <v>806.3494719327189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17">
        <v>0</v>
      </c>
      <c r="N26" s="17"/>
    </row>
    <row r="27" spans="3:14" ht="15">
      <c r="C27" s="6">
        <f>C26*2^B6</f>
        <v>1015.9366732596477</v>
      </c>
      <c r="D27" s="6"/>
      <c r="E27" s="6"/>
      <c r="F27" s="6"/>
      <c r="H27" s="18"/>
      <c r="I27" s="6">
        <f t="shared" si="0"/>
        <v>1015.9366732596477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17">
        <v>0</v>
      </c>
      <c r="N27" s="17"/>
    </row>
    <row r="28" spans="3:14" ht="15">
      <c r="C28" s="6">
        <f>C27*2^B6</f>
        <v>1280</v>
      </c>
      <c r="D28" s="6"/>
      <c r="E28" s="6"/>
      <c r="F28" s="6"/>
      <c r="H28" s="18"/>
      <c r="I28" s="6">
        <f t="shared" si="0"/>
        <v>1280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17">
        <v>0</v>
      </c>
      <c r="N28" s="17"/>
    </row>
    <row r="29" spans="1:14" ht="15.75">
      <c r="A29" s="29" t="s">
        <v>16</v>
      </c>
      <c r="B29" s="28">
        <v>0</v>
      </c>
      <c r="C29" s="6">
        <f>C28*2^B6</f>
        <v>1612.6989438654377</v>
      </c>
      <c r="D29" s="6"/>
      <c r="E29" s="6"/>
      <c r="F29" s="6"/>
      <c r="H29" s="18">
        <v>0</v>
      </c>
      <c r="I29" s="6">
        <f t="shared" si="0"/>
        <v>1612.6989438654377</v>
      </c>
      <c r="J29" s="6">
        <f>D29+B29</f>
        <v>0</v>
      </c>
      <c r="K29" s="6">
        <f>E29+B29</f>
        <v>0</v>
      </c>
      <c r="L29" s="6">
        <f>F29+B29</f>
        <v>0</v>
      </c>
      <c r="M29" s="17">
        <v>0.1</v>
      </c>
      <c r="N29" s="17"/>
    </row>
    <row r="30" spans="1:14" ht="15.75" thickBot="1">
      <c r="A30" s="18"/>
      <c r="B30" s="28">
        <v>-0.5</v>
      </c>
      <c r="C30" s="14">
        <f>C29*2^B6</f>
        <v>2031.8733465192954</v>
      </c>
      <c r="D30" s="14"/>
      <c r="E30" s="14"/>
      <c r="F30" s="14"/>
      <c r="H30" s="18">
        <v>-0.5</v>
      </c>
      <c r="I30" s="14">
        <f t="shared" si="0"/>
        <v>2031.8733465192954</v>
      </c>
      <c r="J30" s="14">
        <f>D30+B30</f>
        <v>-0.5</v>
      </c>
      <c r="K30" s="14">
        <f>E30+B30</f>
        <v>-0.5</v>
      </c>
      <c r="L30" s="14">
        <f>F30+B30</f>
        <v>-0.5</v>
      </c>
      <c r="M30" s="17">
        <v>0.2</v>
      </c>
      <c r="N30" s="17"/>
    </row>
    <row r="31" spans="1:14" ht="15">
      <c r="A31" s="18"/>
      <c r="B31" s="28">
        <v>-2</v>
      </c>
      <c r="C31" s="6">
        <f>C30*2^B6</f>
        <v>2560</v>
      </c>
      <c r="D31" s="6"/>
      <c r="E31" s="6"/>
      <c r="F31" s="6"/>
      <c r="G31" s="2"/>
      <c r="H31" s="18">
        <v>-2</v>
      </c>
      <c r="I31" s="6">
        <f t="shared" si="0"/>
        <v>2560</v>
      </c>
      <c r="J31" s="6">
        <f>D31+B31</f>
        <v>-2</v>
      </c>
      <c r="K31" s="6">
        <f>E31+B31</f>
        <v>-2</v>
      </c>
      <c r="L31" s="6">
        <f>F31+B31</f>
        <v>-2</v>
      </c>
      <c r="M31" s="17">
        <v>0.3</v>
      </c>
      <c r="N31" s="17"/>
    </row>
    <row r="32" spans="1:14" ht="15">
      <c r="A32" s="18"/>
      <c r="B32" s="28">
        <v>-0.5</v>
      </c>
      <c r="C32" s="6">
        <f>C31*2^B6</f>
        <v>3225.3978877308755</v>
      </c>
      <c r="D32" s="6"/>
      <c r="E32" s="6"/>
      <c r="F32" s="6"/>
      <c r="G32" s="2"/>
      <c r="H32" s="18">
        <v>-0.5</v>
      </c>
      <c r="I32" s="6">
        <f t="shared" si="0"/>
        <v>3225.3978877308755</v>
      </c>
      <c r="J32" s="6">
        <f>D32+B32</f>
        <v>-0.5</v>
      </c>
      <c r="K32" s="6">
        <f>E32+B32</f>
        <v>-0.5</v>
      </c>
      <c r="L32" s="6">
        <f>F32+B32</f>
        <v>-0.5</v>
      </c>
      <c r="M32" s="17">
        <v>0.5</v>
      </c>
      <c r="N32" s="17"/>
    </row>
    <row r="33" spans="1:14" ht="15">
      <c r="A33" s="18"/>
      <c r="B33" s="28">
        <v>1</v>
      </c>
      <c r="C33" s="6">
        <f>C32*2^B6</f>
        <v>4063.746693038591</v>
      </c>
      <c r="D33" s="6"/>
      <c r="E33" s="6"/>
      <c r="F33" s="6"/>
      <c r="G33" s="2"/>
      <c r="H33" s="18">
        <v>1</v>
      </c>
      <c r="I33" s="6">
        <f t="shared" si="0"/>
        <v>4063.746693038591</v>
      </c>
      <c r="J33" s="6">
        <f>D33+B33</f>
        <v>1</v>
      </c>
      <c r="K33" s="6">
        <f>E33+B33</f>
        <v>1</v>
      </c>
      <c r="L33" s="6">
        <f>F33+B33</f>
        <v>1</v>
      </c>
      <c r="M33" s="17">
        <v>0.8</v>
      </c>
      <c r="N33" s="17"/>
    </row>
    <row r="34" spans="1:14" ht="15">
      <c r="A34" s="18"/>
      <c r="B34" s="28">
        <v>-1</v>
      </c>
      <c r="C34" s="6">
        <f>C33*2^B6</f>
        <v>5120</v>
      </c>
      <c r="D34" s="6"/>
      <c r="E34" s="6"/>
      <c r="F34" s="6"/>
      <c r="G34" s="2"/>
      <c r="H34" s="18">
        <v>-1</v>
      </c>
      <c r="I34" s="6">
        <f t="shared" si="0"/>
        <v>5120</v>
      </c>
      <c r="J34" s="6">
        <f aca="true" t="shared" si="7" ref="J34:J40">D34+B34</f>
        <v>-1</v>
      </c>
      <c r="K34" s="6">
        <f aca="true" t="shared" si="8" ref="K34:K40">E34+B34</f>
        <v>-1</v>
      </c>
      <c r="L34" s="6">
        <f aca="true" t="shared" si="9" ref="L34:L40">F34+B34</f>
        <v>-1</v>
      </c>
      <c r="M34" s="17">
        <v>1.3</v>
      </c>
      <c r="N34" s="17"/>
    </row>
    <row r="35" spans="1:14" ht="15.75" thickBot="1">
      <c r="A35" s="18"/>
      <c r="B35" s="28">
        <v>-1.5</v>
      </c>
      <c r="C35" s="14">
        <f>C34*2^B6</f>
        <v>6450.795775461751</v>
      </c>
      <c r="D35" s="14"/>
      <c r="E35" s="14"/>
      <c r="F35" s="14"/>
      <c r="G35" s="2"/>
      <c r="H35" s="18">
        <v>-1.5</v>
      </c>
      <c r="I35" s="14">
        <f t="shared" si="0"/>
        <v>6450.795775461751</v>
      </c>
      <c r="J35" s="14">
        <f t="shared" si="7"/>
        <v>-1.5</v>
      </c>
      <c r="K35" s="14">
        <f t="shared" si="8"/>
        <v>-1.5</v>
      </c>
      <c r="L35" s="14">
        <f t="shared" si="9"/>
        <v>-1.5</v>
      </c>
      <c r="M35" s="17">
        <v>2</v>
      </c>
      <c r="N35" s="17"/>
    </row>
    <row r="36" spans="1:14" ht="15">
      <c r="A36" s="18"/>
      <c r="B36" s="28">
        <v>-1</v>
      </c>
      <c r="C36" s="6">
        <f>C35*2^B6</f>
        <v>8127.493386077182</v>
      </c>
      <c r="D36" s="6"/>
      <c r="E36" s="6"/>
      <c r="F36" s="6"/>
      <c r="G36" s="2"/>
      <c r="H36" s="18">
        <v>-1</v>
      </c>
      <c r="I36" s="6">
        <f t="shared" si="0"/>
        <v>8127.493386077182</v>
      </c>
      <c r="J36" s="6">
        <f t="shared" si="7"/>
        <v>-1</v>
      </c>
      <c r="K36" s="6">
        <f t="shared" si="8"/>
        <v>-1</v>
      </c>
      <c r="L36" s="6">
        <f t="shared" si="9"/>
        <v>-1</v>
      </c>
      <c r="M36" s="17">
        <v>3</v>
      </c>
      <c r="N36" s="17"/>
    </row>
    <row r="37" spans="1:14" ht="15">
      <c r="A37" s="18"/>
      <c r="B37" s="28">
        <v>-0.5</v>
      </c>
      <c r="C37" s="6">
        <f>C36*2^B6</f>
        <v>10240</v>
      </c>
      <c r="D37" s="6"/>
      <c r="E37" s="6"/>
      <c r="F37" s="6"/>
      <c r="G37" s="2"/>
      <c r="H37" s="18">
        <v>-0.5</v>
      </c>
      <c r="I37" s="6">
        <f t="shared" si="0"/>
        <v>10240</v>
      </c>
      <c r="J37" s="6">
        <f t="shared" si="7"/>
        <v>-0.5</v>
      </c>
      <c r="K37" s="6">
        <f t="shared" si="8"/>
        <v>-0.5</v>
      </c>
      <c r="L37" s="6">
        <f t="shared" si="9"/>
        <v>-0.5</v>
      </c>
      <c r="M37" s="17">
        <v>4.4</v>
      </c>
      <c r="N37" s="17"/>
    </row>
    <row r="38" spans="1:14" ht="15">
      <c r="A38" s="18"/>
      <c r="B38" s="28">
        <v>2.5</v>
      </c>
      <c r="C38" s="6">
        <f>C37*2^B6</f>
        <v>12901.591550923502</v>
      </c>
      <c r="D38" s="6"/>
      <c r="E38" s="6"/>
      <c r="F38" s="6"/>
      <c r="G38" s="2"/>
      <c r="H38" s="18">
        <v>2.5</v>
      </c>
      <c r="I38" s="6">
        <f t="shared" si="0"/>
        <v>12901.591550923502</v>
      </c>
      <c r="J38" s="6">
        <f t="shared" si="7"/>
        <v>2.5</v>
      </c>
      <c r="K38" s="6">
        <f t="shared" si="8"/>
        <v>2.5</v>
      </c>
      <c r="L38" s="6">
        <f t="shared" si="9"/>
        <v>2.5</v>
      </c>
      <c r="M38" s="17">
        <v>6.2</v>
      </c>
      <c r="N38" s="17"/>
    </row>
    <row r="39" spans="1:14" ht="15">
      <c r="A39" s="18"/>
      <c r="B39" s="28">
        <v>6.5</v>
      </c>
      <c r="C39" s="6">
        <f>C38*2^B6</f>
        <v>16254.986772154363</v>
      </c>
      <c r="D39" s="6"/>
      <c r="E39" s="6"/>
      <c r="F39" s="6"/>
      <c r="G39" s="2"/>
      <c r="H39" s="18">
        <v>6.5</v>
      </c>
      <c r="I39" s="6">
        <f t="shared" si="0"/>
        <v>16254.986772154363</v>
      </c>
      <c r="J39" s="6">
        <f t="shared" si="7"/>
        <v>6.5</v>
      </c>
      <c r="K39" s="6">
        <f t="shared" si="8"/>
        <v>6.5</v>
      </c>
      <c r="L39" s="6">
        <f t="shared" si="9"/>
        <v>6.5</v>
      </c>
      <c r="M39" s="17">
        <v>8.5</v>
      </c>
      <c r="N39" s="17"/>
    </row>
    <row r="40" spans="1:14" ht="15.75" thickBot="1">
      <c r="A40" s="18"/>
      <c r="B40" s="28">
        <v>8</v>
      </c>
      <c r="C40" s="14">
        <f>C39*2^B6</f>
        <v>20480</v>
      </c>
      <c r="D40" s="14"/>
      <c r="E40" s="14"/>
      <c r="F40" s="14"/>
      <c r="G40" s="2"/>
      <c r="H40" s="18">
        <v>8</v>
      </c>
      <c r="I40" s="14">
        <f t="shared" si="0"/>
        <v>20480</v>
      </c>
      <c r="J40" s="14">
        <f t="shared" si="7"/>
        <v>8</v>
      </c>
      <c r="K40" s="14">
        <f t="shared" si="8"/>
        <v>8</v>
      </c>
      <c r="L40" s="14">
        <f t="shared" si="9"/>
        <v>8</v>
      </c>
      <c r="M40" s="17">
        <v>11.2</v>
      </c>
      <c r="N40" s="17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</sheetData>
  <mergeCells count="3">
    <mergeCell ref="D4:F4"/>
    <mergeCell ref="D5:F5"/>
    <mergeCell ref="J4:L4"/>
  </mergeCells>
  <printOptions horizontalCentered="1" verticalCentered="1"/>
  <pageMargins left="0.5" right="0.2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8"/>
  <sheetViews>
    <sheetView zoomScale="75" zoomScaleNormal="75" workbookViewId="0" topLeftCell="J1">
      <selection activeCell="O26" sqref="O26"/>
    </sheetView>
  </sheetViews>
  <sheetFormatPr defaultColWidth="9.140625" defaultRowHeight="12.75"/>
  <cols>
    <col min="1" max="1" width="29.8515625" style="0" bestFit="1" customWidth="1"/>
    <col min="3" max="3" width="17.00390625" style="7" customWidth="1"/>
    <col min="4" max="4" width="14.7109375" style="7" customWidth="1"/>
    <col min="5" max="6" width="14.7109375" style="0" customWidth="1"/>
    <col min="8" max="8" width="9.57421875" style="0" customWidth="1"/>
    <col min="9" max="9" width="17.421875" style="0" customWidth="1"/>
    <col min="10" max="11" width="14.7109375" style="0" customWidth="1"/>
  </cols>
  <sheetData>
    <row r="1" spans="2:16" ht="18">
      <c r="B1" s="4" t="s">
        <v>0</v>
      </c>
      <c r="C1" s="12" t="str">
        <f>'With My Meter Corrections'!C1</f>
        <v>Enter Speaker Name Here</v>
      </c>
      <c r="H1" s="15" t="str">
        <f>B1</f>
        <v>Speaker:  </v>
      </c>
      <c r="I1" s="16" t="str">
        <f>C1</f>
        <v>Enter Speaker Name Here</v>
      </c>
      <c r="O1" s="4" t="str">
        <f>B1</f>
        <v>Speaker:  </v>
      </c>
      <c r="P1" s="12" t="str">
        <f>C1</f>
        <v>Enter Speaker Name Here</v>
      </c>
    </row>
    <row r="2" ht="15">
      <c r="R2" s="7"/>
    </row>
    <row r="3" spans="1:19" ht="15">
      <c r="A3" s="2" t="s">
        <v>1</v>
      </c>
      <c r="B3" s="8">
        <f>'With My Meter Corrections'!B3</f>
        <v>70</v>
      </c>
      <c r="C3" s="5" t="s">
        <v>2</v>
      </c>
      <c r="M3" s="17" t="s">
        <v>23</v>
      </c>
      <c r="Q3" s="3" t="s">
        <v>3</v>
      </c>
      <c r="R3" s="8">
        <f>B3</f>
        <v>70</v>
      </c>
      <c r="S3" s="5" t="s">
        <v>2</v>
      </c>
    </row>
    <row r="4" spans="1:19" ht="15">
      <c r="A4" s="3" t="s">
        <v>4</v>
      </c>
      <c r="B4" s="8">
        <f>'With My Meter Corrections'!B4</f>
        <v>1000</v>
      </c>
      <c r="C4" s="5" t="s">
        <v>5</v>
      </c>
      <c r="D4" s="34" t="s">
        <v>8</v>
      </c>
      <c r="E4" s="35"/>
      <c r="F4" s="36"/>
      <c r="J4" s="34" t="s">
        <v>8</v>
      </c>
      <c r="K4" s="35"/>
      <c r="L4" s="36"/>
      <c r="M4" s="17" t="s">
        <v>6</v>
      </c>
      <c r="N4" s="17"/>
      <c r="Q4" s="3" t="s">
        <v>4</v>
      </c>
      <c r="R4" s="8">
        <f>B4</f>
        <v>1000</v>
      </c>
      <c r="S4" s="5" t="s">
        <v>5</v>
      </c>
    </row>
    <row r="5" spans="1:14" ht="15">
      <c r="A5" s="1" t="s">
        <v>7</v>
      </c>
      <c r="B5" s="21">
        <f>'With My Meter Corrections'!B5</f>
        <v>10</v>
      </c>
      <c r="C5" s="5"/>
      <c r="D5" s="37" t="s">
        <v>19</v>
      </c>
      <c r="E5" s="38"/>
      <c r="F5" s="39"/>
      <c r="J5" s="10" t="s">
        <v>20</v>
      </c>
      <c r="K5" s="13"/>
      <c r="L5" s="11"/>
      <c r="M5" s="17"/>
      <c r="N5" s="17"/>
    </row>
    <row r="6" spans="1:14" ht="16.5" thickBot="1">
      <c r="A6" s="1" t="s">
        <v>10</v>
      </c>
      <c r="B6" s="25">
        <f>'With My Meter Corrections'!B6</f>
        <v>0.3333333333333333</v>
      </c>
      <c r="C6" s="19" t="s">
        <v>11</v>
      </c>
      <c r="D6" s="19" t="str">
        <f>'With My Meter Corrections'!D6</f>
        <v>Left</v>
      </c>
      <c r="E6" s="19" t="str">
        <f>'With My Meter Corrections'!E6</f>
        <v>Right</v>
      </c>
      <c r="F6" s="19" t="str">
        <f>'With My Meter Corrections'!F6</f>
        <v>Both</v>
      </c>
      <c r="H6" s="23" t="s">
        <v>18</v>
      </c>
      <c r="I6" s="19" t="s">
        <v>11</v>
      </c>
      <c r="J6" s="19" t="str">
        <f>D6</f>
        <v>Left</v>
      </c>
      <c r="K6" s="19" t="str">
        <f>E6</f>
        <v>Right</v>
      </c>
      <c r="L6" s="19" t="str">
        <f>F6</f>
        <v>Both</v>
      </c>
      <c r="M6" s="17"/>
      <c r="N6" s="17"/>
    </row>
    <row r="7" spans="1:14" ht="15">
      <c r="A7" s="33" t="s">
        <v>17</v>
      </c>
      <c r="B7" s="26">
        <v>20</v>
      </c>
      <c r="C7" s="6">
        <f>B5</f>
        <v>10</v>
      </c>
      <c r="D7" s="6">
        <f>'With My Meter Corrections'!D7</f>
        <v>0</v>
      </c>
      <c r="E7" s="6">
        <f>'With My Meter Corrections'!E7</f>
        <v>0</v>
      </c>
      <c r="F7" s="6">
        <f>'With My Meter Corrections'!F7</f>
        <v>0</v>
      </c>
      <c r="H7" s="17">
        <v>20</v>
      </c>
      <c r="I7" s="6">
        <f aca="true" t="shared" si="0" ref="I7:I40">C7</f>
        <v>10</v>
      </c>
      <c r="J7" s="6">
        <f aca="true" t="shared" si="1" ref="J7:J40">D7+B7</f>
        <v>20</v>
      </c>
      <c r="K7" s="6">
        <f aca="true" t="shared" si="2" ref="K7:K40">E7+B7</f>
        <v>20</v>
      </c>
      <c r="L7" s="6">
        <f aca="true" t="shared" si="3" ref="L7:L40">F7+B7</f>
        <v>20</v>
      </c>
      <c r="M7" s="17">
        <v>14.3</v>
      </c>
      <c r="N7" s="17"/>
    </row>
    <row r="8" spans="2:14" ht="15">
      <c r="B8" s="26">
        <v>16.5</v>
      </c>
      <c r="C8" s="6">
        <f>C7*2^B6</f>
        <v>12.599210498948732</v>
      </c>
      <c r="D8" s="6">
        <f>'With My Meter Corrections'!D8</f>
        <v>0</v>
      </c>
      <c r="E8" s="6">
        <f>'With My Meter Corrections'!E8</f>
        <v>0</v>
      </c>
      <c r="F8" s="6">
        <f>'With My Meter Corrections'!F8</f>
        <v>0</v>
      </c>
      <c r="H8" s="17">
        <v>16.5</v>
      </c>
      <c r="I8" s="6">
        <f t="shared" si="0"/>
        <v>12.599210498948732</v>
      </c>
      <c r="J8" s="6">
        <f t="shared" si="1"/>
        <v>16.5</v>
      </c>
      <c r="K8" s="6">
        <f t="shared" si="2"/>
        <v>16.5</v>
      </c>
      <c r="L8" s="6">
        <f t="shared" si="3"/>
        <v>16.5</v>
      </c>
      <c r="M8" s="17">
        <v>11.2</v>
      </c>
      <c r="N8" s="17"/>
    </row>
    <row r="9" spans="2:14" ht="15">
      <c r="B9" s="26">
        <v>11.5</v>
      </c>
      <c r="C9" s="6">
        <f>C8*2^B6</f>
        <v>15.874010519681995</v>
      </c>
      <c r="D9" s="6">
        <f>'With My Meter Corrections'!D9</f>
        <v>0</v>
      </c>
      <c r="E9" s="6">
        <f>'With My Meter Corrections'!E9</f>
        <v>0</v>
      </c>
      <c r="F9" s="6">
        <f>'With My Meter Corrections'!F9</f>
        <v>0</v>
      </c>
      <c r="H9" s="17">
        <v>11.5</v>
      </c>
      <c r="I9" s="6">
        <f t="shared" si="0"/>
        <v>15.874010519681995</v>
      </c>
      <c r="J9" s="6">
        <f t="shared" si="1"/>
        <v>11.5</v>
      </c>
      <c r="K9" s="6">
        <f t="shared" si="2"/>
        <v>11.5</v>
      </c>
      <c r="L9" s="6">
        <f t="shared" si="3"/>
        <v>11.5</v>
      </c>
      <c r="M9" s="17">
        <v>8.5</v>
      </c>
      <c r="N9" s="17"/>
    </row>
    <row r="10" spans="2:14" ht="15.75" thickBot="1">
      <c r="B10" s="26">
        <v>7.5</v>
      </c>
      <c r="C10" s="14">
        <f>C9*2^B6</f>
        <v>20</v>
      </c>
      <c r="D10" s="14">
        <f>'With My Meter Corrections'!D10</f>
        <v>0</v>
      </c>
      <c r="E10" s="14">
        <f>'With My Meter Corrections'!E10</f>
        <v>0</v>
      </c>
      <c r="F10" s="14">
        <f>'With My Meter Corrections'!F10</f>
        <v>0</v>
      </c>
      <c r="H10" s="17">
        <v>7.5</v>
      </c>
      <c r="I10" s="14">
        <f t="shared" si="0"/>
        <v>20</v>
      </c>
      <c r="J10" s="14">
        <f t="shared" si="1"/>
        <v>7.5</v>
      </c>
      <c r="K10" s="14">
        <f t="shared" si="2"/>
        <v>7.5</v>
      </c>
      <c r="L10" s="14">
        <f t="shared" si="3"/>
        <v>7.5</v>
      </c>
      <c r="M10" s="17">
        <v>6.2</v>
      </c>
      <c r="N10" s="17"/>
    </row>
    <row r="11" spans="2:14" ht="15">
      <c r="B11" s="26">
        <v>5</v>
      </c>
      <c r="C11" s="6">
        <f>C10*2^B6</f>
        <v>25.198420997897465</v>
      </c>
      <c r="D11" s="20">
        <f>'With My Meter Corrections'!D11</f>
        <v>0</v>
      </c>
      <c r="E11" s="20">
        <f>'With My Meter Corrections'!E11</f>
        <v>0</v>
      </c>
      <c r="F11" s="20">
        <f>'With My Meter Corrections'!F11</f>
        <v>0</v>
      </c>
      <c r="H11" s="17">
        <v>5</v>
      </c>
      <c r="I11" s="6">
        <f t="shared" si="0"/>
        <v>25.198420997897465</v>
      </c>
      <c r="J11" s="6">
        <f t="shared" si="1"/>
        <v>5</v>
      </c>
      <c r="K11" s="6">
        <f t="shared" si="2"/>
        <v>5</v>
      </c>
      <c r="L11" s="6">
        <f t="shared" si="3"/>
        <v>5</v>
      </c>
      <c r="M11" s="17">
        <v>4.4</v>
      </c>
      <c r="N11" s="17"/>
    </row>
    <row r="12" spans="2:14" ht="15">
      <c r="B12" s="26">
        <v>3</v>
      </c>
      <c r="C12" s="6">
        <f>C11*2^B6</f>
        <v>31.74802103936399</v>
      </c>
      <c r="D12" s="6">
        <f>'With My Meter Corrections'!D12</f>
        <v>0</v>
      </c>
      <c r="E12" s="6">
        <f>'With My Meter Corrections'!E12</f>
        <v>0</v>
      </c>
      <c r="F12" s="6">
        <f>'With My Meter Corrections'!F12</f>
        <v>0</v>
      </c>
      <c r="H12" s="17">
        <v>3</v>
      </c>
      <c r="I12" s="6">
        <f t="shared" si="0"/>
        <v>31.74802103936399</v>
      </c>
      <c r="J12" s="6">
        <f t="shared" si="1"/>
        <v>3</v>
      </c>
      <c r="K12" s="6">
        <f t="shared" si="2"/>
        <v>3</v>
      </c>
      <c r="L12" s="6">
        <f t="shared" si="3"/>
        <v>3</v>
      </c>
      <c r="M12" s="17">
        <v>3</v>
      </c>
      <c r="N12" s="17"/>
    </row>
    <row r="13" spans="2:14" ht="15">
      <c r="B13" s="26">
        <v>2.5</v>
      </c>
      <c r="C13" s="6">
        <f>C12*2^B6</f>
        <v>40</v>
      </c>
      <c r="D13" s="6">
        <f>'With My Meter Corrections'!D13</f>
        <v>0</v>
      </c>
      <c r="E13" s="6">
        <f>'With My Meter Corrections'!E13</f>
        <v>0</v>
      </c>
      <c r="F13" s="6">
        <f>'With My Meter Corrections'!F13</f>
        <v>0</v>
      </c>
      <c r="H13" s="17">
        <v>2.5</v>
      </c>
      <c r="I13" s="6">
        <f t="shared" si="0"/>
        <v>40</v>
      </c>
      <c r="J13" s="6">
        <f t="shared" si="1"/>
        <v>2.5</v>
      </c>
      <c r="K13" s="6">
        <f t="shared" si="2"/>
        <v>2.5</v>
      </c>
      <c r="L13" s="6">
        <f t="shared" si="3"/>
        <v>2.5</v>
      </c>
      <c r="M13" s="17">
        <v>2</v>
      </c>
      <c r="N13" s="17"/>
    </row>
    <row r="14" spans="2:14" ht="15">
      <c r="B14" s="26">
        <v>1.5</v>
      </c>
      <c r="C14" s="6">
        <f>C13*2^B6</f>
        <v>50.39684199579493</v>
      </c>
      <c r="D14" s="6">
        <f>'With My Meter Corrections'!D14</f>
        <v>0</v>
      </c>
      <c r="E14" s="6">
        <f>'With My Meter Corrections'!E14</f>
        <v>0</v>
      </c>
      <c r="F14" s="6">
        <f>'With My Meter Corrections'!F14</f>
        <v>0</v>
      </c>
      <c r="H14" s="17">
        <v>1.5</v>
      </c>
      <c r="I14" s="6">
        <f t="shared" si="0"/>
        <v>50.39684199579493</v>
      </c>
      <c r="J14" s="6">
        <f t="shared" si="1"/>
        <v>1.5</v>
      </c>
      <c r="K14" s="6">
        <f t="shared" si="2"/>
        <v>1.5</v>
      </c>
      <c r="L14" s="6">
        <f t="shared" si="3"/>
        <v>1.5</v>
      </c>
      <c r="M14" s="17">
        <v>1.3</v>
      </c>
      <c r="N14" s="17"/>
    </row>
    <row r="15" spans="2:14" ht="15.75" thickBot="1">
      <c r="B15" s="26">
        <v>1.5</v>
      </c>
      <c r="C15" s="14">
        <f>C14*2^B6</f>
        <v>63.49604207872798</v>
      </c>
      <c r="D15" s="14">
        <f>'With My Meter Corrections'!D15</f>
        <v>0</v>
      </c>
      <c r="E15" s="14">
        <f>'With My Meter Corrections'!E15</f>
        <v>0</v>
      </c>
      <c r="F15" s="14">
        <f>'With My Meter Corrections'!F15</f>
        <v>0</v>
      </c>
      <c r="H15" s="17">
        <v>1.5</v>
      </c>
      <c r="I15" s="14">
        <f t="shared" si="0"/>
        <v>63.49604207872798</v>
      </c>
      <c r="J15" s="14">
        <f t="shared" si="1"/>
        <v>1.5</v>
      </c>
      <c r="K15" s="14">
        <f t="shared" si="2"/>
        <v>1.5</v>
      </c>
      <c r="L15" s="14">
        <f t="shared" si="3"/>
        <v>1.5</v>
      </c>
      <c r="M15" s="17">
        <v>0.8</v>
      </c>
      <c r="N15" s="17"/>
    </row>
    <row r="16" spans="2:14" ht="15">
      <c r="B16" s="26">
        <v>1.5</v>
      </c>
      <c r="C16" s="6">
        <f>C15*2^B6</f>
        <v>80</v>
      </c>
      <c r="D16" s="20">
        <f>'With My Meter Corrections'!D16</f>
        <v>0</v>
      </c>
      <c r="E16" s="20">
        <f>'With My Meter Corrections'!E16</f>
        <v>0</v>
      </c>
      <c r="F16" s="20">
        <f>'With My Meter Corrections'!F16</f>
        <v>0</v>
      </c>
      <c r="H16" s="17">
        <v>1.5</v>
      </c>
      <c r="I16" s="6">
        <f t="shared" si="0"/>
        <v>80</v>
      </c>
      <c r="J16" s="6">
        <f t="shared" si="1"/>
        <v>1.5</v>
      </c>
      <c r="K16" s="6">
        <f t="shared" si="2"/>
        <v>1.5</v>
      </c>
      <c r="L16" s="6">
        <f t="shared" si="3"/>
        <v>1.5</v>
      </c>
      <c r="M16" s="17">
        <v>0.5</v>
      </c>
      <c r="N16" s="17"/>
    </row>
    <row r="17" spans="2:14" ht="15">
      <c r="B17" s="30">
        <v>2</v>
      </c>
      <c r="C17" s="6">
        <f>C16*2^B6</f>
        <v>100.79368399158986</v>
      </c>
      <c r="D17" s="6">
        <f>'With My Meter Corrections'!D17</f>
        <v>0</v>
      </c>
      <c r="E17" s="6">
        <f>'With My Meter Corrections'!E17</f>
        <v>0</v>
      </c>
      <c r="F17" s="6">
        <f>'With My Meter Corrections'!F17</f>
        <v>0</v>
      </c>
      <c r="H17" s="17">
        <v>2</v>
      </c>
      <c r="I17" s="6">
        <f t="shared" si="0"/>
        <v>100.79368399158986</v>
      </c>
      <c r="J17" s="6">
        <f t="shared" si="1"/>
        <v>2</v>
      </c>
      <c r="K17" s="6">
        <f t="shared" si="2"/>
        <v>2</v>
      </c>
      <c r="L17" s="6">
        <f t="shared" si="3"/>
        <v>2</v>
      </c>
      <c r="M17" s="17">
        <v>0.3</v>
      </c>
      <c r="N17" s="17"/>
    </row>
    <row r="18" spans="2:14" ht="15">
      <c r="B18" s="30">
        <v>0.5</v>
      </c>
      <c r="C18" s="6">
        <f>C17*2^B6</f>
        <v>126.99208415745596</v>
      </c>
      <c r="D18" s="6">
        <f>'With My Meter Corrections'!D18</f>
        <v>0</v>
      </c>
      <c r="E18" s="6">
        <f>'With My Meter Corrections'!E18</f>
        <v>0</v>
      </c>
      <c r="F18" s="6">
        <f>'With My Meter Corrections'!F18</f>
        <v>0</v>
      </c>
      <c r="H18" s="17">
        <v>0.5</v>
      </c>
      <c r="I18" s="6">
        <f t="shared" si="0"/>
        <v>126.99208415745596</v>
      </c>
      <c r="J18" s="6">
        <f t="shared" si="1"/>
        <v>0.5</v>
      </c>
      <c r="K18" s="6">
        <f t="shared" si="2"/>
        <v>0.5</v>
      </c>
      <c r="L18" s="6">
        <f t="shared" si="3"/>
        <v>0.5</v>
      </c>
      <c r="M18" s="17">
        <v>0.2</v>
      </c>
      <c r="N18" s="17"/>
    </row>
    <row r="19" spans="2:14" ht="15">
      <c r="B19" s="30">
        <v>-0.5</v>
      </c>
      <c r="C19" s="6">
        <f>C18*2^B6</f>
        <v>160</v>
      </c>
      <c r="D19" s="6">
        <f>'With My Meter Corrections'!D19</f>
        <v>0</v>
      </c>
      <c r="E19" s="6">
        <f>'With My Meter Corrections'!E19</f>
        <v>0</v>
      </c>
      <c r="F19" s="6">
        <f>'With My Meter Corrections'!F19</f>
        <v>0</v>
      </c>
      <c r="H19" s="17">
        <v>-0.5</v>
      </c>
      <c r="I19" s="6">
        <f t="shared" si="0"/>
        <v>160</v>
      </c>
      <c r="J19" s="6">
        <f t="shared" si="1"/>
        <v>-0.5</v>
      </c>
      <c r="K19" s="6">
        <f t="shared" si="2"/>
        <v>-0.5</v>
      </c>
      <c r="L19" s="6">
        <f t="shared" si="3"/>
        <v>-0.5</v>
      </c>
      <c r="M19" s="17">
        <v>0.1</v>
      </c>
      <c r="N19" s="17"/>
    </row>
    <row r="20" spans="2:14" ht="15.75" thickBot="1">
      <c r="B20" s="30">
        <v>-0.5</v>
      </c>
      <c r="C20" s="14">
        <f>C19*2^B6</f>
        <v>201.58736798317972</v>
      </c>
      <c r="D20" s="14">
        <f>'With My Meter Corrections'!D20</f>
        <v>0</v>
      </c>
      <c r="E20" s="14">
        <f>'With My Meter Corrections'!E20</f>
        <v>0</v>
      </c>
      <c r="F20" s="14">
        <f>'With My Meter Corrections'!F20</f>
        <v>0</v>
      </c>
      <c r="H20" s="17">
        <v>-0.5</v>
      </c>
      <c r="I20" s="14">
        <f t="shared" si="0"/>
        <v>201.58736798317972</v>
      </c>
      <c r="J20" s="14">
        <f t="shared" si="1"/>
        <v>-0.5</v>
      </c>
      <c r="K20" s="14">
        <f t="shared" si="2"/>
        <v>-0.5</v>
      </c>
      <c r="L20" s="14">
        <f t="shared" si="3"/>
        <v>-0.5</v>
      </c>
      <c r="M20" s="17">
        <v>0</v>
      </c>
      <c r="N20" s="17"/>
    </row>
    <row r="21" spans="2:14" ht="15">
      <c r="B21" s="30">
        <v>0.5</v>
      </c>
      <c r="C21" s="6">
        <f>C20*2^B6</f>
        <v>253.98416831491193</v>
      </c>
      <c r="D21" s="20">
        <f>'With My Meter Corrections'!D21</f>
        <v>0</v>
      </c>
      <c r="E21" s="20">
        <f>'With My Meter Corrections'!E21</f>
        <v>0</v>
      </c>
      <c r="F21" s="20">
        <f>'With My Meter Corrections'!F21</f>
        <v>0</v>
      </c>
      <c r="H21" s="17">
        <v>0.5</v>
      </c>
      <c r="I21" s="6">
        <f t="shared" si="0"/>
        <v>253.98416831491193</v>
      </c>
      <c r="J21" s="6">
        <f t="shared" si="1"/>
        <v>0.5</v>
      </c>
      <c r="K21" s="6">
        <f t="shared" si="2"/>
        <v>0.5</v>
      </c>
      <c r="L21" s="6">
        <f t="shared" si="3"/>
        <v>0.5</v>
      </c>
      <c r="M21" s="17">
        <v>0</v>
      </c>
      <c r="N21" s="17"/>
    </row>
    <row r="22" spans="2:14" ht="15">
      <c r="B22" s="30">
        <v>-0.5</v>
      </c>
      <c r="C22" s="6">
        <f>C21*2^B6</f>
        <v>320</v>
      </c>
      <c r="D22" s="6">
        <f>'With My Meter Corrections'!D22</f>
        <v>0</v>
      </c>
      <c r="E22" s="6">
        <f>'With My Meter Corrections'!E22</f>
        <v>0</v>
      </c>
      <c r="F22" s="6">
        <f>'With My Meter Corrections'!F22</f>
        <v>0</v>
      </c>
      <c r="H22" s="17">
        <v>-0.5</v>
      </c>
      <c r="I22" s="6">
        <f t="shared" si="0"/>
        <v>320</v>
      </c>
      <c r="J22" s="6">
        <f t="shared" si="1"/>
        <v>-0.5</v>
      </c>
      <c r="K22" s="6">
        <f t="shared" si="2"/>
        <v>-0.5</v>
      </c>
      <c r="L22" s="6">
        <f t="shared" si="3"/>
        <v>-0.5</v>
      </c>
      <c r="M22" s="17">
        <v>0</v>
      </c>
      <c r="N22" s="17"/>
    </row>
    <row r="23" spans="2:14" ht="15">
      <c r="B23" s="30">
        <v>0</v>
      </c>
      <c r="C23" s="6">
        <f>C22*2^B6</f>
        <v>403.17473596635944</v>
      </c>
      <c r="D23" s="6">
        <f>'With My Meter Corrections'!D23</f>
        <v>0</v>
      </c>
      <c r="E23" s="6">
        <f>'With My Meter Corrections'!E23</f>
        <v>0</v>
      </c>
      <c r="F23" s="6">
        <f>'With My Meter Corrections'!F23</f>
        <v>0</v>
      </c>
      <c r="H23" s="17">
        <v>0</v>
      </c>
      <c r="I23" s="6">
        <f t="shared" si="0"/>
        <v>403.17473596635944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17">
        <v>0</v>
      </c>
      <c r="N23" s="17"/>
    </row>
    <row r="24" spans="1:14" ht="15">
      <c r="A24" s="18"/>
      <c r="B24" s="30">
        <v>-0.5</v>
      </c>
      <c r="C24" s="6">
        <f>C23*2^B6</f>
        <v>507.96833662982385</v>
      </c>
      <c r="D24" s="6">
        <f>'With My Meter Corrections'!D24</f>
        <v>0</v>
      </c>
      <c r="E24" s="6">
        <f>'With My Meter Corrections'!E24</f>
        <v>0</v>
      </c>
      <c r="F24" s="6">
        <f>'With My Meter Corrections'!F24</f>
        <v>0</v>
      </c>
      <c r="H24" s="17">
        <v>-0.5</v>
      </c>
      <c r="I24" s="6">
        <f t="shared" si="0"/>
        <v>507.96833662982385</v>
      </c>
      <c r="J24" s="6">
        <f t="shared" si="1"/>
        <v>-0.5</v>
      </c>
      <c r="K24" s="6">
        <f t="shared" si="2"/>
        <v>-0.5</v>
      </c>
      <c r="L24" s="6">
        <f t="shared" si="3"/>
        <v>-0.5</v>
      </c>
      <c r="M24" s="17">
        <v>0</v>
      </c>
      <c r="N24" s="17"/>
    </row>
    <row r="25" spans="1:14" ht="15.75" thickBot="1">
      <c r="A25" s="18"/>
      <c r="B25" s="30">
        <v>0</v>
      </c>
      <c r="C25" s="14">
        <f>C24*2^B6</f>
        <v>640</v>
      </c>
      <c r="D25" s="14">
        <f>'With My Meter Corrections'!D25</f>
        <v>0</v>
      </c>
      <c r="E25" s="14">
        <f>'With My Meter Corrections'!E25</f>
        <v>0</v>
      </c>
      <c r="F25" s="14">
        <f>'With My Meter Corrections'!F25</f>
        <v>0</v>
      </c>
      <c r="H25" s="17">
        <v>0</v>
      </c>
      <c r="I25" s="14">
        <f t="shared" si="0"/>
        <v>640</v>
      </c>
      <c r="J25" s="14">
        <f t="shared" si="1"/>
        <v>0</v>
      </c>
      <c r="K25" s="14">
        <f t="shared" si="2"/>
        <v>0</v>
      </c>
      <c r="L25" s="14">
        <f t="shared" si="3"/>
        <v>0</v>
      </c>
      <c r="M25" s="17">
        <v>0</v>
      </c>
      <c r="N25" s="17"/>
    </row>
    <row r="26" spans="1:14" ht="15">
      <c r="A26" s="18"/>
      <c r="B26" s="30">
        <v>0</v>
      </c>
      <c r="C26" s="6">
        <f>C25*2^B6</f>
        <v>806.3494719327189</v>
      </c>
      <c r="D26" s="20">
        <f>'With My Meter Corrections'!D26</f>
        <v>0</v>
      </c>
      <c r="E26" s="20">
        <f>'With My Meter Corrections'!E26</f>
        <v>0</v>
      </c>
      <c r="F26" s="20">
        <f>'With My Meter Corrections'!F26</f>
        <v>0</v>
      </c>
      <c r="H26" s="17">
        <v>0</v>
      </c>
      <c r="I26" s="6">
        <f t="shared" si="0"/>
        <v>806.3494719327189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17">
        <v>0</v>
      </c>
      <c r="N26" s="17"/>
    </row>
    <row r="27" spans="1:14" ht="15">
      <c r="A27" s="18"/>
      <c r="B27" s="30">
        <v>0</v>
      </c>
      <c r="C27" s="6">
        <f>C26*2^B6</f>
        <v>1015.9366732596477</v>
      </c>
      <c r="D27" s="6">
        <f>'With My Meter Corrections'!D27</f>
        <v>0</v>
      </c>
      <c r="E27" s="6">
        <f>'With My Meter Corrections'!E27</f>
        <v>0</v>
      </c>
      <c r="F27" s="6">
        <f>'With My Meter Corrections'!F27</f>
        <v>0</v>
      </c>
      <c r="H27" s="17">
        <v>0</v>
      </c>
      <c r="I27" s="6">
        <f t="shared" si="0"/>
        <v>1015.9366732596477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17">
        <v>0</v>
      </c>
      <c r="N27" s="17"/>
    </row>
    <row r="28" spans="1:14" ht="15">
      <c r="A28" s="18"/>
      <c r="B28" s="31">
        <v>0</v>
      </c>
      <c r="C28" s="6">
        <f>C27*2^B6</f>
        <v>1280</v>
      </c>
      <c r="D28" s="6">
        <f>'With My Meter Corrections'!D28</f>
        <v>0</v>
      </c>
      <c r="E28" s="6">
        <f>'With My Meter Corrections'!E28</f>
        <v>0</v>
      </c>
      <c r="F28" s="6">
        <f>'With My Meter Corrections'!F28</f>
        <v>0</v>
      </c>
      <c r="H28" s="22">
        <v>0</v>
      </c>
      <c r="I28" s="6">
        <f t="shared" si="0"/>
        <v>1280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17">
        <v>0</v>
      </c>
      <c r="N28" s="17"/>
    </row>
    <row r="29" spans="1:14" ht="15">
      <c r="A29" s="18"/>
      <c r="B29" s="32">
        <v>-0.5</v>
      </c>
      <c r="C29" s="6">
        <f>C28*2^B6</f>
        <v>1612.6989438654377</v>
      </c>
      <c r="D29" s="6">
        <f>'With My Meter Corrections'!D29</f>
        <v>0</v>
      </c>
      <c r="E29" s="6">
        <f>'With My Meter Corrections'!E29</f>
        <v>0</v>
      </c>
      <c r="F29" s="6">
        <f>'With My Meter Corrections'!F29</f>
        <v>0</v>
      </c>
      <c r="H29" s="17">
        <v>-0.5</v>
      </c>
      <c r="I29" s="6">
        <f t="shared" si="0"/>
        <v>1612.6989438654377</v>
      </c>
      <c r="J29" s="6">
        <f t="shared" si="1"/>
        <v>-0.5</v>
      </c>
      <c r="K29" s="6">
        <f t="shared" si="2"/>
        <v>-0.5</v>
      </c>
      <c r="L29" s="6">
        <f t="shared" si="3"/>
        <v>-0.5</v>
      </c>
      <c r="M29" s="17">
        <v>0.1</v>
      </c>
      <c r="N29" s="17"/>
    </row>
    <row r="30" spans="1:14" ht="15.75" thickBot="1">
      <c r="A30" s="18"/>
      <c r="B30" s="32">
        <v>-1.5</v>
      </c>
      <c r="C30" s="14">
        <f>C29*2^B6</f>
        <v>2031.8733465192954</v>
      </c>
      <c r="D30" s="14">
        <f>'With My Meter Corrections'!D30</f>
        <v>0</v>
      </c>
      <c r="E30" s="14">
        <f>'With My Meter Corrections'!E30</f>
        <v>0</v>
      </c>
      <c r="F30" s="14">
        <f>'With My Meter Corrections'!F30</f>
        <v>0</v>
      </c>
      <c r="H30" s="17">
        <v>-1.5</v>
      </c>
      <c r="I30" s="14">
        <f t="shared" si="0"/>
        <v>2031.8733465192954</v>
      </c>
      <c r="J30" s="14">
        <f t="shared" si="1"/>
        <v>-1.5</v>
      </c>
      <c r="K30" s="14">
        <f t="shared" si="2"/>
        <v>-1.5</v>
      </c>
      <c r="L30" s="14">
        <f t="shared" si="3"/>
        <v>-1.5</v>
      </c>
      <c r="M30" s="17">
        <v>0.2</v>
      </c>
      <c r="N30" s="17"/>
    </row>
    <row r="31" spans="1:14" ht="15">
      <c r="A31" s="18"/>
      <c r="B31" s="32">
        <v>-1.5</v>
      </c>
      <c r="C31" s="6">
        <f>C30*2^B6</f>
        <v>2560</v>
      </c>
      <c r="D31" s="20">
        <f>'With My Meter Corrections'!D31</f>
        <v>0</v>
      </c>
      <c r="E31" s="20">
        <f>'With My Meter Corrections'!E31</f>
        <v>0</v>
      </c>
      <c r="F31" s="20">
        <f>'With My Meter Corrections'!F31</f>
        <v>0</v>
      </c>
      <c r="H31" s="17">
        <v>-1.5</v>
      </c>
      <c r="I31" s="6">
        <f t="shared" si="0"/>
        <v>2560</v>
      </c>
      <c r="J31" s="6">
        <f t="shared" si="1"/>
        <v>-1.5</v>
      </c>
      <c r="K31" s="6">
        <f t="shared" si="2"/>
        <v>-1.5</v>
      </c>
      <c r="L31" s="6">
        <f t="shared" si="3"/>
        <v>-1.5</v>
      </c>
      <c r="M31" s="17">
        <v>0.3</v>
      </c>
      <c r="N31" s="17"/>
    </row>
    <row r="32" spans="1:14" ht="15">
      <c r="A32" s="18"/>
      <c r="B32" s="32">
        <v>-1.5</v>
      </c>
      <c r="C32" s="6">
        <f>C31*2^B6</f>
        <v>3225.3978877308755</v>
      </c>
      <c r="D32" s="6">
        <f>'With My Meter Corrections'!D32</f>
        <v>0</v>
      </c>
      <c r="E32" s="6">
        <f>'With My Meter Corrections'!E32</f>
        <v>0</v>
      </c>
      <c r="F32" s="6">
        <f>'With My Meter Corrections'!F32</f>
        <v>0</v>
      </c>
      <c r="H32" s="17">
        <v>-1.5</v>
      </c>
      <c r="I32" s="6">
        <f t="shared" si="0"/>
        <v>3225.3978877308755</v>
      </c>
      <c r="J32" s="6">
        <f t="shared" si="1"/>
        <v>-1.5</v>
      </c>
      <c r="K32" s="6">
        <f t="shared" si="2"/>
        <v>-1.5</v>
      </c>
      <c r="L32" s="6">
        <f t="shared" si="3"/>
        <v>-1.5</v>
      </c>
      <c r="M32" s="17">
        <v>0.5</v>
      </c>
      <c r="N32" s="17"/>
    </row>
    <row r="33" spans="1:14" ht="15">
      <c r="A33" s="18"/>
      <c r="B33" s="32">
        <v>-2</v>
      </c>
      <c r="C33" s="6">
        <f>C32*2^B6</f>
        <v>4063.746693038591</v>
      </c>
      <c r="D33" s="6">
        <f>'With My Meter Corrections'!D33</f>
        <v>0</v>
      </c>
      <c r="E33" s="6">
        <f>'With My Meter Corrections'!E33</f>
        <v>0</v>
      </c>
      <c r="F33" s="6">
        <f>'With My Meter Corrections'!F33</f>
        <v>0</v>
      </c>
      <c r="H33" s="17">
        <v>-2</v>
      </c>
      <c r="I33" s="6">
        <f t="shared" si="0"/>
        <v>4063.746693038591</v>
      </c>
      <c r="J33" s="6">
        <f t="shared" si="1"/>
        <v>-2</v>
      </c>
      <c r="K33" s="6">
        <f t="shared" si="2"/>
        <v>-2</v>
      </c>
      <c r="L33" s="6">
        <f t="shared" si="3"/>
        <v>-2</v>
      </c>
      <c r="M33" s="17">
        <v>0.8</v>
      </c>
      <c r="N33" s="17"/>
    </row>
    <row r="34" spans="1:14" ht="15">
      <c r="A34" s="18"/>
      <c r="B34" s="32">
        <v>-2</v>
      </c>
      <c r="C34" s="6">
        <f>C33*2^B6</f>
        <v>5120</v>
      </c>
      <c r="D34" s="6">
        <f>'With My Meter Corrections'!D34</f>
        <v>0</v>
      </c>
      <c r="E34" s="6">
        <f>'With My Meter Corrections'!E34</f>
        <v>0</v>
      </c>
      <c r="F34" s="6">
        <f>'With My Meter Corrections'!F34</f>
        <v>0</v>
      </c>
      <c r="H34" s="17">
        <v>-2</v>
      </c>
      <c r="I34" s="6">
        <f t="shared" si="0"/>
        <v>5120</v>
      </c>
      <c r="J34" s="6">
        <f t="shared" si="1"/>
        <v>-2</v>
      </c>
      <c r="K34" s="6">
        <f t="shared" si="2"/>
        <v>-2</v>
      </c>
      <c r="L34" s="6">
        <f t="shared" si="3"/>
        <v>-2</v>
      </c>
      <c r="M34" s="17">
        <v>1.3</v>
      </c>
      <c r="N34" s="17"/>
    </row>
    <row r="35" spans="1:14" ht="15.75" thickBot="1">
      <c r="A35" s="18"/>
      <c r="B35" s="32">
        <v>-2</v>
      </c>
      <c r="C35" s="14">
        <f>C34*2^B6</f>
        <v>6450.795775461751</v>
      </c>
      <c r="D35" s="14">
        <f>'With My Meter Corrections'!D35</f>
        <v>0</v>
      </c>
      <c r="E35" s="14">
        <f>'With My Meter Corrections'!E35</f>
        <v>0</v>
      </c>
      <c r="F35" s="14">
        <f>'With My Meter Corrections'!F35</f>
        <v>0</v>
      </c>
      <c r="H35" s="17">
        <v>-2</v>
      </c>
      <c r="I35" s="14">
        <f t="shared" si="0"/>
        <v>6450.795775461751</v>
      </c>
      <c r="J35" s="14">
        <f t="shared" si="1"/>
        <v>-2</v>
      </c>
      <c r="K35" s="14">
        <f t="shared" si="2"/>
        <v>-2</v>
      </c>
      <c r="L35" s="14">
        <f t="shared" si="3"/>
        <v>-2</v>
      </c>
      <c r="M35" s="17">
        <v>2</v>
      </c>
      <c r="N35" s="17"/>
    </row>
    <row r="36" spans="2:14" ht="15">
      <c r="B36" s="32">
        <v>-2</v>
      </c>
      <c r="C36" s="6">
        <f>C35*2^B6</f>
        <v>8127.493386077182</v>
      </c>
      <c r="D36" s="20">
        <f>'With My Meter Corrections'!D36</f>
        <v>0</v>
      </c>
      <c r="E36" s="20">
        <f>'With My Meter Corrections'!E36</f>
        <v>0</v>
      </c>
      <c r="F36" s="20">
        <f>'With My Meter Corrections'!F36</f>
        <v>0</v>
      </c>
      <c r="H36" s="17">
        <v>-2</v>
      </c>
      <c r="I36" s="6">
        <f t="shared" si="0"/>
        <v>8127.493386077182</v>
      </c>
      <c r="J36" s="6">
        <f t="shared" si="1"/>
        <v>-2</v>
      </c>
      <c r="K36" s="6">
        <f t="shared" si="2"/>
        <v>-2</v>
      </c>
      <c r="L36" s="6">
        <f t="shared" si="3"/>
        <v>-2</v>
      </c>
      <c r="M36" s="17">
        <v>3</v>
      </c>
      <c r="N36" s="17"/>
    </row>
    <row r="37" spans="2:14" ht="15">
      <c r="B37" s="32">
        <v>-1</v>
      </c>
      <c r="C37" s="6">
        <f>C36*2^B6</f>
        <v>10240</v>
      </c>
      <c r="D37" s="6">
        <f>'With My Meter Corrections'!D37</f>
        <v>0</v>
      </c>
      <c r="E37" s="6">
        <f>'With My Meter Corrections'!E37</f>
        <v>0</v>
      </c>
      <c r="F37" s="6">
        <f>'With My Meter Corrections'!F37</f>
        <v>0</v>
      </c>
      <c r="H37" s="17">
        <v>-1</v>
      </c>
      <c r="I37" s="6">
        <f t="shared" si="0"/>
        <v>10240</v>
      </c>
      <c r="J37" s="6">
        <f t="shared" si="1"/>
        <v>-1</v>
      </c>
      <c r="K37" s="6">
        <f t="shared" si="2"/>
        <v>-1</v>
      </c>
      <c r="L37" s="6">
        <f t="shared" si="3"/>
        <v>-1</v>
      </c>
      <c r="M37" s="17">
        <v>4.4</v>
      </c>
      <c r="N37" s="17"/>
    </row>
    <row r="38" spans="2:14" ht="15">
      <c r="B38" s="32">
        <v>0.5</v>
      </c>
      <c r="C38" s="6">
        <f>C37*2^B6</f>
        <v>12901.591550923502</v>
      </c>
      <c r="D38" s="6">
        <f>'With My Meter Corrections'!D38</f>
        <v>0</v>
      </c>
      <c r="E38" s="6">
        <f>'With My Meter Corrections'!E38</f>
        <v>0</v>
      </c>
      <c r="F38" s="6">
        <f>'With My Meter Corrections'!F38</f>
        <v>0</v>
      </c>
      <c r="H38" s="17">
        <v>0.5</v>
      </c>
      <c r="I38" s="6">
        <f t="shared" si="0"/>
        <v>12901.591550923502</v>
      </c>
      <c r="J38" s="6">
        <f t="shared" si="1"/>
        <v>0.5</v>
      </c>
      <c r="K38" s="6">
        <f t="shared" si="2"/>
        <v>0.5</v>
      </c>
      <c r="L38" s="6">
        <f t="shared" si="3"/>
        <v>0.5</v>
      </c>
      <c r="M38" s="17">
        <v>6.2</v>
      </c>
      <c r="N38" s="17"/>
    </row>
    <row r="39" spans="2:14" ht="15">
      <c r="B39" s="32">
        <v>0</v>
      </c>
      <c r="C39" s="6">
        <f>C38*2^B6</f>
        <v>16254.986772154363</v>
      </c>
      <c r="D39" s="6">
        <f>'With My Meter Corrections'!D39</f>
        <v>0</v>
      </c>
      <c r="E39" s="6">
        <f>'With My Meter Corrections'!E39</f>
        <v>0</v>
      </c>
      <c r="F39" s="6">
        <f>'With My Meter Corrections'!F39</f>
        <v>0</v>
      </c>
      <c r="H39" s="17">
        <v>0</v>
      </c>
      <c r="I39" s="6">
        <f t="shared" si="0"/>
        <v>16254.986772154363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17">
        <v>8.5</v>
      </c>
      <c r="N39" s="17"/>
    </row>
    <row r="40" spans="2:14" ht="15.75" thickBot="1">
      <c r="B40" s="32">
        <v>1</v>
      </c>
      <c r="C40" s="14">
        <f>C39*2^B6</f>
        <v>20480</v>
      </c>
      <c r="D40" s="14">
        <f>'With My Meter Corrections'!D40</f>
        <v>0</v>
      </c>
      <c r="E40" s="14">
        <f>'With My Meter Corrections'!E40</f>
        <v>0</v>
      </c>
      <c r="F40" s="14">
        <f>'With My Meter Corrections'!F40</f>
        <v>0</v>
      </c>
      <c r="H40" s="17">
        <v>1</v>
      </c>
      <c r="I40" s="14">
        <f t="shared" si="0"/>
        <v>20480</v>
      </c>
      <c r="J40" s="14">
        <f t="shared" si="1"/>
        <v>1</v>
      </c>
      <c r="K40" s="14">
        <f t="shared" si="2"/>
        <v>1</v>
      </c>
      <c r="L40" s="14">
        <f t="shared" si="3"/>
        <v>1</v>
      </c>
      <c r="M40" s="17">
        <v>11.2</v>
      </c>
      <c r="N40" s="17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</sheetData>
  <mergeCells count="3">
    <mergeCell ref="D4:F4"/>
    <mergeCell ref="D5:F5"/>
    <mergeCell ref="J4:L4"/>
  </mergeCells>
  <printOptions horizontalCentered="1" verticalCentered="1"/>
  <pageMargins left="0.5" right="0.2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Leo Frank</cp:lastModifiedBy>
  <cp:lastPrinted>2003-01-20T01:26:20Z</cp:lastPrinted>
  <dcterms:created xsi:type="dcterms:W3CDTF">1998-09-03T22:40:12Z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